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oksadze\Documents\ბალანსები\გაზის ბალანსები\გაზის ბალანსი კორექტირება 19.05.20\"/>
    </mc:Choice>
  </mc:AlternateContent>
  <bookViews>
    <workbookView xWindow="0" yWindow="0" windowWidth="20490" windowHeight="7020"/>
  </bookViews>
  <sheets>
    <sheet name="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10" i="1" s="1"/>
  <c r="E4" i="1" l="1"/>
  <c r="E10" i="1" s="1"/>
  <c r="D4" i="1"/>
  <c r="F4" i="1"/>
  <c r="G4" i="1"/>
  <c r="G10" i="1" s="1"/>
  <c r="H4" i="1"/>
  <c r="I4" i="1"/>
  <c r="J4" i="1"/>
  <c r="K4" i="1"/>
  <c r="L4" i="1"/>
  <c r="M4" i="1"/>
  <c r="N4" i="1"/>
  <c r="B21" i="1" l="1"/>
  <c r="G16" i="1"/>
  <c r="B7" i="1"/>
  <c r="I20" i="1" l="1"/>
  <c r="J10" i="1"/>
  <c r="F10" i="1"/>
  <c r="B18" i="1"/>
  <c r="K16" i="1"/>
  <c r="D16" i="1"/>
  <c r="H16" i="1"/>
  <c r="L16" i="1"/>
  <c r="N10" i="1"/>
  <c r="D20" i="1"/>
  <c r="H20" i="1"/>
  <c r="L20" i="1"/>
  <c r="I10" i="1"/>
  <c r="C16" i="1"/>
  <c r="F16" i="1"/>
  <c r="G20" i="1"/>
  <c r="K20" i="1"/>
  <c r="J20" i="1"/>
  <c r="N20" i="1"/>
  <c r="E20" i="1"/>
  <c r="E16" i="1"/>
  <c r="B17" i="1"/>
  <c r="M20" i="1"/>
  <c r="M16" i="1"/>
  <c r="K10" i="1"/>
  <c r="N16" i="1"/>
  <c r="F20" i="1"/>
  <c r="J16" i="1"/>
  <c r="H10" i="1"/>
  <c r="L10" i="1"/>
  <c r="B9" i="1"/>
  <c r="M10" i="1"/>
  <c r="B8" i="1"/>
  <c r="B5" i="1"/>
  <c r="I16" i="1" l="1"/>
  <c r="B16" i="1"/>
  <c r="B6" i="1"/>
  <c r="B4" i="1"/>
  <c r="D10" i="1"/>
  <c r="B10" i="1" s="1"/>
  <c r="B19" i="1" l="1"/>
  <c r="C20" i="1"/>
  <c r="B20" i="1" l="1"/>
</calcChain>
</file>

<file path=xl/sharedStrings.xml><?xml version="1.0" encoding="utf-8"?>
<sst xmlns="http://schemas.openxmlformats.org/spreadsheetml/2006/main" count="42" uniqueCount="28">
  <si>
    <t>გაზის მოწოდების პროგნოზი (მლნ მ3)</t>
  </si>
  <si>
    <t>ჯამი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</si>
  <si>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</si>
  <si>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</si>
  <si>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</si>
  <si>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</si>
  <si>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</si>
  <si>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</si>
  <si>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</si>
  <si>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</si>
  <si>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</si>
  <si>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</si>
  <si>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</si>
  <si>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</si>
  <si>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აზერბაიჯანიდან</t>
  </si>
  <si>
    <t>შაჰ-დენიზი (დამატებითი +ოფციური)</t>
  </si>
  <si>
    <t>სოკარი</t>
  </si>
  <si>
    <t>სხვა წყარო</t>
  </si>
  <si>
    <t>რუსეთიდან</t>
  </si>
  <si>
    <t>ადგილობრივი მოპოვება</t>
  </si>
  <si>
    <t>სულ</t>
  </si>
  <si>
    <t>გაზზე მოთხოვნის პროგნოზი</t>
  </si>
  <si>
    <t>სოციალური</t>
  </si>
  <si>
    <t>თბოელექტროსადგურები</t>
  </si>
  <si>
    <t>მოსახლეობა</t>
  </si>
  <si>
    <t>კომერციული სექტორი</t>
  </si>
  <si>
    <t>გაზის დანაკარგი ტრანსპორტირებისას</t>
  </si>
  <si>
    <t>საქართველოს 2020 წლის ბუნებრივი გაზის ბალანსი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</si>
</sst>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#,##0.000000"/>
  </numFmts>
  <fonts count="9" x14ac:knownFonts="1">
    <font>
      <sz val="11"/>
      <color theme="1"/>
      <name val="Calibri"/>
      <family val="2"/>
      <charset val="1"/>
    </font>
    <font>
      <sz val="11"/>
      <color theme="1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1"/>
      <color theme="1"/>
      <name val="Calibri Light"/>
      <family val="1"/>
      <charset val="204"/>
      <scheme val="major"/>
    </font>
    <font>
      <b/>
      <sz val="12"/>
      <name val="Calibri Light"/>
      <family val="1"/>
      <charset val="204"/>
      <scheme val="major"/>
    </font>
    <font>
      <sz val="12"/>
      <name val="Calibri Light"/>
      <family val="1"/>
      <charset val="204"/>
      <scheme val="major"/>
    </font>
    <font>
      <b/>
      <sz val="12"/>
      <name val="Calibri Light"/>
      <family val="2"/>
      <charset val="204"/>
      <scheme val="major"/>
    </font>
    <font>
      <b/>
      <sz val="11"/>
      <color theme="1"/>
      <name val="Calibri"/>
      <family val="1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4" fillId="0" borderId="0" xfId="2" applyFont="1"/>
    <xf numFmtId="0" fontId="2" fillId="0" borderId="0" xfId="2"/>
    <xf numFmtId="0" fontId="5" fillId="2" borderId="3" xfId="2" applyFont="1" applyFill="1" applyBorder="1" applyAlignment="1">
      <alignment vertical="top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vertical="top"/>
    </xf>
    <xf numFmtId="164" fontId="5" fillId="2" borderId="5" xfId="2" applyNumberFormat="1" applyFont="1" applyFill="1" applyBorder="1" applyAlignment="1">
      <alignment horizontal="center"/>
    </xf>
    <xf numFmtId="0" fontId="5" fillId="0" borderId="7" xfId="2" applyFont="1" applyBorder="1" applyAlignment="1">
      <alignment horizontal="left" vertical="top"/>
    </xf>
    <xf numFmtId="164" fontId="5" fillId="2" borderId="8" xfId="2" applyNumberFormat="1" applyFont="1" applyFill="1" applyBorder="1" applyAlignment="1">
      <alignment horizontal="center"/>
    </xf>
    <xf numFmtId="0" fontId="5" fillId="0" borderId="10" xfId="2" applyFont="1" applyBorder="1" applyAlignment="1">
      <alignment horizontal="left" vertical="top"/>
    </xf>
    <xf numFmtId="164" fontId="2" fillId="0" borderId="0" xfId="2" applyNumberFormat="1"/>
    <xf numFmtId="0" fontId="5" fillId="3" borderId="6" xfId="2" applyFont="1" applyFill="1" applyBorder="1" applyAlignment="1">
      <alignment horizontal="left" vertical="top"/>
    </xf>
    <xf numFmtId="164" fontId="5" fillId="4" borderId="5" xfId="2" applyNumberFormat="1" applyFont="1" applyFill="1" applyBorder="1" applyAlignment="1">
      <alignment horizontal="center"/>
    </xf>
    <xf numFmtId="165" fontId="5" fillId="3" borderId="5" xfId="2" applyNumberFormat="1" applyFont="1" applyFill="1" applyBorder="1" applyAlignment="1">
      <alignment horizontal="center"/>
    </xf>
    <xf numFmtId="9" fontId="2" fillId="0" borderId="0" xfId="1" applyFont="1"/>
    <xf numFmtId="0" fontId="6" fillId="0" borderId="13" xfId="2" applyFont="1" applyBorder="1" applyAlignment="1">
      <alignment vertical="top"/>
    </xf>
    <xf numFmtId="0" fontId="6" fillId="0" borderId="0" xfId="2" applyFont="1" applyBorder="1"/>
    <xf numFmtId="164" fontId="6" fillId="0" borderId="0" xfId="2" applyNumberFormat="1" applyFont="1" applyBorder="1"/>
    <xf numFmtId="164" fontId="5" fillId="2" borderId="12" xfId="2" applyNumberFormat="1" applyFont="1" applyFill="1" applyBorder="1" applyAlignment="1">
      <alignment horizontal="center"/>
    </xf>
    <xf numFmtId="0" fontId="5" fillId="2" borderId="15" xfId="2" applyFont="1" applyFill="1" applyBorder="1"/>
    <xf numFmtId="0" fontId="5" fillId="2" borderId="16" xfId="2" applyFont="1" applyFill="1" applyBorder="1" applyAlignment="1">
      <alignment horizontal="center"/>
    </xf>
    <xf numFmtId="0" fontId="8" fillId="0" borderId="0" xfId="2" applyFont="1" applyAlignment="1">
      <alignment horizontal="center" vertical="center"/>
    </xf>
    <xf numFmtId="0" fontId="5" fillId="2" borderId="1" xfId="2" applyFont="1" applyFill="1" applyBorder="1"/>
    <xf numFmtId="164" fontId="5" fillId="2" borderId="2" xfId="2" applyNumberFormat="1" applyFont="1" applyFill="1" applyBorder="1" applyAlignment="1">
      <alignment horizontal="center"/>
    </xf>
    <xf numFmtId="164" fontId="5" fillId="2" borderId="2" xfId="2" applyNumberFormat="1" applyFont="1" applyFill="1" applyBorder="1"/>
    <xf numFmtId="164" fontId="5" fillId="2" borderId="5" xfId="2" applyNumberFormat="1" applyFont="1" applyFill="1" applyBorder="1"/>
    <xf numFmtId="166" fontId="8" fillId="0" borderId="0" xfId="2" applyNumberFormat="1" applyFont="1" applyAlignment="1">
      <alignment horizontal="center" vertical="center"/>
    </xf>
    <xf numFmtId="164" fontId="8" fillId="0" borderId="0" xfId="2" applyNumberFormat="1" applyFont="1" applyAlignment="1">
      <alignment horizontal="center" vertical="center"/>
    </xf>
    <xf numFmtId="0" fontId="5" fillId="2" borderId="5" xfId="2" applyFont="1" applyFill="1" applyBorder="1"/>
    <xf numFmtId="0" fontId="6" fillId="2" borderId="18" xfId="2" applyFont="1" applyFill="1" applyBorder="1"/>
    <xf numFmtId="165" fontId="6" fillId="2" borderId="5" xfId="2" applyNumberFormat="1" applyFont="1" applyFill="1" applyBorder="1"/>
    <xf numFmtId="165" fontId="6" fillId="2" borderId="14" xfId="2" applyNumberFormat="1" applyFont="1" applyFill="1" applyBorder="1"/>
    <xf numFmtId="165" fontId="6" fillId="2" borderId="12" xfId="2" applyNumberFormat="1" applyFont="1" applyFill="1" applyBorder="1"/>
    <xf numFmtId="0" fontId="6" fillId="0" borderId="0" xfId="2" applyFont="1" applyFill="1" applyBorder="1"/>
    <xf numFmtId="164" fontId="5" fillId="0" borderId="0" xfId="2" applyNumberFormat="1" applyFont="1" applyFill="1" applyBorder="1" applyAlignment="1">
      <alignment horizontal="center"/>
    </xf>
    <xf numFmtId="0" fontId="4" fillId="0" borderId="0" xfId="2" applyFont="1" applyAlignment="1">
      <alignment vertical="top"/>
    </xf>
    <xf numFmtId="164" fontId="5" fillId="0" borderId="9" xfId="2" applyNumberFormat="1" applyFont="1" applyFill="1" applyBorder="1" applyAlignment="1">
      <alignment horizontal="center" vertical="center"/>
    </xf>
    <xf numFmtId="164" fontId="6" fillId="0" borderId="4" xfId="2" applyNumberFormat="1" applyFont="1" applyFill="1" applyBorder="1" applyAlignment="1">
      <alignment horizontal="center" vertical="center"/>
    </xf>
    <xf numFmtId="164" fontId="7" fillId="0" borderId="9" xfId="2" applyNumberFormat="1" applyFont="1" applyFill="1" applyBorder="1" applyAlignment="1">
      <alignment horizontal="center" vertical="center"/>
    </xf>
    <xf numFmtId="164" fontId="7" fillId="0" borderId="4" xfId="2" applyNumberFormat="1" applyFont="1" applyFill="1" applyBorder="1" applyAlignment="1">
      <alignment horizontal="center" vertical="center"/>
    </xf>
    <xf numFmtId="164" fontId="5" fillId="2" borderId="11" xfId="2" applyNumberFormat="1" applyFont="1" applyFill="1" applyBorder="1" applyAlignment="1">
      <alignment horizontal="center"/>
    </xf>
    <xf numFmtId="0" fontId="5" fillId="0" borderId="13" xfId="2" applyFont="1" applyFill="1" applyBorder="1" applyAlignment="1">
      <alignment vertical="top"/>
    </xf>
    <xf numFmtId="164" fontId="5" fillId="2" borderId="17" xfId="2" applyNumberFormat="1" applyFont="1" applyFill="1" applyBorder="1"/>
    <xf numFmtId="0" fontId="5" fillId="2" borderId="1" xfId="2" applyFont="1" applyFill="1" applyBorder="1" applyAlignment="1">
      <alignment horizontal="left"/>
    </xf>
    <xf numFmtId="0" fontId="5" fillId="2" borderId="6" xfId="2" applyFont="1" applyFill="1" applyBorder="1" applyAlignment="1">
      <alignment horizontal="left"/>
    </xf>
    <xf numFmtId="0" fontId="5" fillId="0" borderId="11" xfId="2" applyFont="1" applyBorder="1" applyAlignment="1">
      <alignment horizontal="left" vertical="top"/>
    </xf>
    <xf numFmtId="165" fontId="4" fillId="0" borderId="0" xfId="2" applyNumberFormat="1" applyFont="1"/>
    <xf numFmtId="0" fontId="3" fillId="0" borderId="0" xfId="2" applyFont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zoomScale="80" zoomScaleNormal="80" workbookViewId="0">
      <selection activeCell="D1" sqref="D1"/>
    </sheetView>
  </sheetViews>
  <sheetFormatPr defaultColWidth="9" defaultRowHeight="15" x14ac:dyDescent="0.25"/>
  <cols>
    <col min="1" max="1" width="56.42578125" style="2" customWidth="1"/>
    <col min="2" max="2" width="19.7109375" style="2" customWidth="1"/>
    <col min="3" max="3" width="17.42578125" style="2" customWidth="1"/>
    <col min="4" max="4" width="18.28515625" style="2" customWidth="1"/>
    <col min="5" max="5" width="17.42578125" style="2" customWidth="1"/>
    <col min="6" max="6" width="17" style="2" customWidth="1"/>
    <col min="7" max="7" width="16" style="2" customWidth="1"/>
    <col min="8" max="14" width="17.42578125" style="2" customWidth="1"/>
    <col min="15" max="15" width="11.42578125" style="2" customWidth="1"/>
    <col min="16" max="16" width="14.7109375" style="2" customWidth="1"/>
    <col min="17" max="17" width="23.85546875" style="2" customWidth="1"/>
    <col min="18" max="18" width="11.28515625" style="2" customWidth="1"/>
    <col min="19" max="19" width="12.5703125" style="2" customWidth="1"/>
    <col min="20" max="16384" width="9" style="2"/>
  </cols>
  <sheetData>
    <row r="1" spans="1:24" ht="24" customHeight="1" x14ac:dyDescent="0.25">
      <c r="A1" s="49" t="s">
        <v>27</v>
      </c>
      <c r="B1" s="49"/>
      <c r="C1" s="49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4" ht="16.5" thickBot="1" x14ac:dyDescent="0.3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6" t="s">
        <v>13</v>
      </c>
    </row>
    <row r="4" spans="1:24" ht="16.5" thickBot="1" x14ac:dyDescent="0.3">
      <c r="A4" s="7" t="s">
        <v>14</v>
      </c>
      <c r="B4" s="8">
        <f>SUM(C4:N4)</f>
        <v>2347.5883763858901</v>
      </c>
      <c r="C4" s="8">
        <f>C5+C6</f>
        <v>385.76220999999998</v>
      </c>
      <c r="D4" s="8">
        <f t="shared" ref="D4:N4" si="0">D5+D6</f>
        <v>333.17700500000001</v>
      </c>
      <c r="E4" s="8">
        <f>E5+E6</f>
        <v>208.75602800000001</v>
      </c>
      <c r="F4" s="8">
        <f t="shared" si="0"/>
        <v>187.86038000000002</v>
      </c>
      <c r="G4" s="8">
        <f t="shared" si="0"/>
        <v>106.93466026325899</v>
      </c>
      <c r="H4" s="8">
        <f t="shared" si="0"/>
        <v>88.575249406777203</v>
      </c>
      <c r="I4" s="8">
        <f t="shared" si="0"/>
        <v>111.38263466081301</v>
      </c>
      <c r="J4" s="8">
        <f t="shared" si="0"/>
        <v>112.84229003216899</v>
      </c>
      <c r="K4" s="8">
        <f t="shared" si="0"/>
        <v>117.93786473999999</v>
      </c>
      <c r="L4" s="8">
        <f t="shared" si="0"/>
        <v>168.42626024256001</v>
      </c>
      <c r="M4" s="8">
        <f t="shared" si="0"/>
        <v>226.83570672785399</v>
      </c>
      <c r="N4" s="8">
        <f t="shared" si="0"/>
        <v>299.09808731245801</v>
      </c>
    </row>
    <row r="5" spans="1:24" ht="16.5" thickBot="1" x14ac:dyDescent="0.3">
      <c r="A5" s="9" t="s">
        <v>15</v>
      </c>
      <c r="B5" s="10">
        <f>SUM(C5:N5)</f>
        <v>882.74247200000013</v>
      </c>
      <c r="C5" s="38">
        <v>91.654546999999994</v>
      </c>
      <c r="D5" s="38">
        <v>80.522766000000004</v>
      </c>
      <c r="E5" s="38">
        <v>81.465415000000007</v>
      </c>
      <c r="F5" s="38">
        <v>98.200271999999998</v>
      </c>
      <c r="G5" s="38">
        <v>77.673183999999992</v>
      </c>
      <c r="H5" s="38">
        <v>55</v>
      </c>
      <c r="I5" s="38">
        <v>58.03</v>
      </c>
      <c r="J5" s="38">
        <v>54.048183999999999</v>
      </c>
      <c r="K5" s="38">
        <v>41.016999999999996</v>
      </c>
      <c r="L5" s="38">
        <v>42</v>
      </c>
      <c r="M5" s="38">
        <v>95.457920000000001</v>
      </c>
      <c r="N5" s="38">
        <v>107.67318399999999</v>
      </c>
    </row>
    <row r="6" spans="1:24" ht="16.5" thickBot="1" x14ac:dyDescent="0.3">
      <c r="A6" s="11" t="s">
        <v>16</v>
      </c>
      <c r="B6" s="10">
        <f t="shared" ref="B6:B8" si="1">SUM(C6:N6)</f>
        <v>1464.84590438589</v>
      </c>
      <c r="C6" s="38">
        <v>294.107663</v>
      </c>
      <c r="D6" s="38">
        <v>252.65423900000002</v>
      </c>
      <c r="E6" s="40">
        <v>127.29061300000001</v>
      </c>
      <c r="F6" s="38">
        <v>89.660108000000008</v>
      </c>
      <c r="G6" s="38">
        <v>29.261476263258999</v>
      </c>
      <c r="H6" s="38">
        <v>33.575249406777203</v>
      </c>
      <c r="I6" s="38">
        <v>53.352634660813003</v>
      </c>
      <c r="J6" s="38">
        <v>58.794106032168997</v>
      </c>
      <c r="K6" s="38">
        <v>76.920864739999999</v>
      </c>
      <c r="L6" s="38">
        <v>126.42626024256001</v>
      </c>
      <c r="M6" s="38">
        <v>131.37778672785399</v>
      </c>
      <c r="N6" s="38">
        <v>191.42490331245799</v>
      </c>
    </row>
    <row r="7" spans="1:24" ht="15" customHeight="1" thickBot="1" x14ac:dyDescent="0.3">
      <c r="A7" s="47" t="s">
        <v>17</v>
      </c>
      <c r="B7" s="42">
        <f>SUM(C7:N7)</f>
        <v>10.399522000000001</v>
      </c>
      <c r="C7" s="39"/>
      <c r="D7" s="39"/>
      <c r="E7" s="41">
        <v>7.8995220000000002</v>
      </c>
      <c r="F7" s="39"/>
      <c r="G7" s="41">
        <v>2.5</v>
      </c>
      <c r="H7" s="39"/>
      <c r="I7" s="39"/>
      <c r="J7" s="39"/>
      <c r="K7" s="39"/>
      <c r="L7" s="39"/>
      <c r="M7" s="39"/>
      <c r="N7" s="39"/>
      <c r="R7" s="12"/>
    </row>
    <row r="8" spans="1:24" ht="16.5" thickBot="1" x14ac:dyDescent="0.3">
      <c r="A8" s="7" t="s">
        <v>18</v>
      </c>
      <c r="B8" s="8">
        <f t="shared" si="1"/>
        <v>199.99953800000003</v>
      </c>
      <c r="C8" s="8">
        <v>40.578369000000002</v>
      </c>
      <c r="D8" s="8">
        <v>23.338318999999998</v>
      </c>
      <c r="E8" s="8">
        <v>12.656307</v>
      </c>
      <c r="F8" s="8">
        <v>2.553369</v>
      </c>
      <c r="G8" s="8">
        <v>5</v>
      </c>
      <c r="H8" s="8">
        <v>3.7036039999999999</v>
      </c>
      <c r="I8" s="8">
        <v>3.2012580000000002</v>
      </c>
      <c r="J8" s="8">
        <v>3.7732190000000001</v>
      </c>
      <c r="K8" s="8">
        <v>7.0850929999999996</v>
      </c>
      <c r="L8" s="8">
        <v>16.559999999999999</v>
      </c>
      <c r="M8" s="8">
        <v>31</v>
      </c>
      <c r="N8" s="8">
        <v>50.55</v>
      </c>
    </row>
    <row r="9" spans="1:24" ht="16.5" thickBot="1" x14ac:dyDescent="0.3">
      <c r="A9" s="13" t="s">
        <v>19</v>
      </c>
      <c r="B9" s="14">
        <f>SUM(C9:N9)</f>
        <v>11.606757999999999</v>
      </c>
      <c r="C9" s="15">
        <v>0.71613199999999999</v>
      </c>
      <c r="D9" s="15">
        <v>0.68787500000000001</v>
      </c>
      <c r="E9" s="15">
        <v>0.72004800000000002</v>
      </c>
      <c r="F9" s="15">
        <v>0.68270300000000006</v>
      </c>
      <c r="G9" s="15">
        <v>1.1000000000000001</v>
      </c>
      <c r="H9" s="15">
        <v>1.1000000000000001</v>
      </c>
      <c r="I9" s="15">
        <v>1.1000000000000001</v>
      </c>
      <c r="J9" s="15">
        <v>1.1000000000000001</v>
      </c>
      <c r="K9" s="15">
        <v>1.1000000000000001</v>
      </c>
      <c r="L9" s="15">
        <v>1.1000000000000001</v>
      </c>
      <c r="M9" s="15">
        <v>1.1000000000000001</v>
      </c>
      <c r="N9" s="15">
        <v>1.1000000000000001</v>
      </c>
      <c r="T9" s="12"/>
    </row>
    <row r="10" spans="1:24" ht="16.5" customHeight="1" thickBot="1" x14ac:dyDescent="0.3">
      <c r="A10" s="7" t="s">
        <v>20</v>
      </c>
      <c r="B10" s="8">
        <f>SUM(C10:N10)</f>
        <v>2569.5941943858902</v>
      </c>
      <c r="C10" s="8">
        <f>C4+C9+C8</f>
        <v>427.05671100000001</v>
      </c>
      <c r="D10" s="8">
        <f>D4+D9+D8</f>
        <v>357.20319900000004</v>
      </c>
      <c r="E10" s="8">
        <f>E4+E9+E8+E7</f>
        <v>230.03190499999999</v>
      </c>
      <c r="F10" s="8">
        <f t="shared" ref="F10:N10" si="2">F4+F9+F8</f>
        <v>191.09645200000003</v>
      </c>
      <c r="G10" s="8">
        <f>G4+G9+G8+G7</f>
        <v>115.53466026325898</v>
      </c>
      <c r="H10" s="8">
        <f t="shared" si="2"/>
        <v>93.378853406777196</v>
      </c>
      <c r="I10" s="8">
        <f t="shared" si="2"/>
        <v>115.683892660813</v>
      </c>
      <c r="J10" s="8">
        <f t="shared" si="2"/>
        <v>117.71550903216898</v>
      </c>
      <c r="K10" s="8">
        <f t="shared" si="2"/>
        <v>126.12295773999999</v>
      </c>
      <c r="L10" s="8">
        <f t="shared" si="2"/>
        <v>186.08626024256</v>
      </c>
      <c r="M10" s="8">
        <f t="shared" si="2"/>
        <v>258.93570672785398</v>
      </c>
      <c r="N10" s="8">
        <f t="shared" si="2"/>
        <v>350.74808731245804</v>
      </c>
      <c r="Q10" s="16"/>
    </row>
    <row r="11" spans="1:24" ht="16.5" customHeight="1" x14ac:dyDescent="0.25">
      <c r="A11" s="43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Q11" s="16"/>
    </row>
    <row r="12" spans="1:24" ht="16.5" customHeight="1" x14ac:dyDescent="0.25">
      <c r="A12" s="43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Q12" s="16"/>
    </row>
    <row r="13" spans="1:24" ht="16.5" customHeight="1" x14ac:dyDescent="0.25">
      <c r="A13" s="43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Q13" s="16"/>
    </row>
    <row r="14" spans="1:24" ht="16.5" customHeight="1" thickBot="1" x14ac:dyDescent="0.3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24" ht="16.5" thickBot="1" x14ac:dyDescent="0.3">
      <c r="A15" s="21" t="s">
        <v>21</v>
      </c>
      <c r="B15" s="5" t="s">
        <v>1</v>
      </c>
      <c r="C15" s="22" t="s">
        <v>2</v>
      </c>
      <c r="D15" s="5" t="s">
        <v>3</v>
      </c>
      <c r="E15" s="22" t="s">
        <v>4</v>
      </c>
      <c r="F15" s="5" t="s">
        <v>5</v>
      </c>
      <c r="G15" s="22" t="s">
        <v>6</v>
      </c>
      <c r="H15" s="5" t="s">
        <v>7</v>
      </c>
      <c r="I15" s="22" t="s">
        <v>8</v>
      </c>
      <c r="J15" s="5" t="s">
        <v>9</v>
      </c>
      <c r="K15" s="22" t="s">
        <v>10</v>
      </c>
      <c r="L15" s="5" t="s">
        <v>11</v>
      </c>
      <c r="M15" s="22" t="s">
        <v>12</v>
      </c>
      <c r="N15" s="5" t="s">
        <v>13</v>
      </c>
      <c r="P15" s="23"/>
      <c r="R15" s="23"/>
      <c r="S15" s="23"/>
      <c r="T15" s="23"/>
      <c r="U15" s="23"/>
      <c r="V15" s="23"/>
      <c r="W15" s="23"/>
      <c r="X15" s="23"/>
    </row>
    <row r="16" spans="1:24" ht="16.5" thickBot="1" x14ac:dyDescent="0.3">
      <c r="A16" s="24" t="s">
        <v>22</v>
      </c>
      <c r="B16" s="8">
        <f t="shared" ref="B16:N16" si="3">B18+B17</f>
        <v>1668.8859379999999</v>
      </c>
      <c r="C16" s="25">
        <f t="shared" si="3"/>
        <v>325.30282900000003</v>
      </c>
      <c r="D16" s="8">
        <f t="shared" si="3"/>
        <v>270.70959299999998</v>
      </c>
      <c r="E16" s="25">
        <f t="shared" si="3"/>
        <v>163.84475900000001</v>
      </c>
      <c r="F16" s="8">
        <f t="shared" si="3"/>
        <v>142.197757</v>
      </c>
      <c r="G16" s="25">
        <f t="shared" si="3"/>
        <v>49.838999999999992</v>
      </c>
      <c r="H16" s="8">
        <f t="shared" si="3"/>
        <v>31.154</v>
      </c>
      <c r="I16" s="25">
        <f t="shared" si="3"/>
        <v>50.941000000000003</v>
      </c>
      <c r="J16" s="8">
        <f t="shared" si="3"/>
        <v>53.063000000000002</v>
      </c>
      <c r="K16" s="25">
        <f t="shared" si="3"/>
        <v>82.763999999999996</v>
      </c>
      <c r="L16" s="8">
        <f t="shared" si="3"/>
        <v>110.43600000000001</v>
      </c>
      <c r="M16" s="25">
        <f t="shared" si="3"/>
        <v>159.25800000000001</v>
      </c>
      <c r="N16" s="8">
        <f t="shared" si="3"/>
        <v>229.37599999999998</v>
      </c>
      <c r="P16" s="23"/>
      <c r="R16" s="23"/>
      <c r="S16" s="23"/>
      <c r="T16" s="23"/>
      <c r="U16" s="23"/>
      <c r="V16" s="23"/>
      <c r="W16" s="23"/>
      <c r="X16" s="23"/>
    </row>
    <row r="17" spans="1:24" ht="16.5" thickBot="1" x14ac:dyDescent="0.3">
      <c r="A17" s="45" t="s">
        <v>23</v>
      </c>
      <c r="B17" s="8">
        <f t="shared" ref="B17:B21" si="4">SUM(C17:N17)</f>
        <v>588.68058600000006</v>
      </c>
      <c r="C17" s="26">
        <v>137.81432600000002</v>
      </c>
      <c r="D17" s="27">
        <v>89.924823000000004</v>
      </c>
      <c r="E17" s="26">
        <v>32.634953000000003</v>
      </c>
      <c r="F17" s="27">
        <v>31.576484000000001</v>
      </c>
      <c r="G17" s="26">
        <v>0</v>
      </c>
      <c r="H17" s="27">
        <v>0</v>
      </c>
      <c r="I17" s="26">
        <v>20.21</v>
      </c>
      <c r="J17" s="27">
        <v>24.6</v>
      </c>
      <c r="K17" s="26">
        <v>46.7</v>
      </c>
      <c r="L17" s="27">
        <v>61.440000000000005</v>
      </c>
      <c r="M17" s="26">
        <v>62.800000000000004</v>
      </c>
      <c r="N17" s="27">
        <v>80.98</v>
      </c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6.5" thickBot="1" x14ac:dyDescent="0.3">
      <c r="A18" s="46" t="s">
        <v>24</v>
      </c>
      <c r="B18" s="8">
        <f>SUM(C18:N18)</f>
        <v>1080.2053519999999</v>
      </c>
      <c r="C18" s="44">
        <v>187.48850300000001</v>
      </c>
      <c r="D18" s="27">
        <v>180.78476999999998</v>
      </c>
      <c r="E18" s="27">
        <v>131.20980600000001</v>
      </c>
      <c r="F18" s="27">
        <v>110.621273</v>
      </c>
      <c r="G18" s="27">
        <v>49.838999999999992</v>
      </c>
      <c r="H18" s="27">
        <v>31.154</v>
      </c>
      <c r="I18" s="27">
        <v>30.730999999999998</v>
      </c>
      <c r="J18" s="27">
        <v>28.463000000000001</v>
      </c>
      <c r="K18" s="27">
        <v>36.063999999999993</v>
      </c>
      <c r="L18" s="27">
        <v>48.996000000000002</v>
      </c>
      <c r="M18" s="27">
        <v>96.457999999999998</v>
      </c>
      <c r="N18" s="27">
        <v>148.39599999999999</v>
      </c>
      <c r="P18" s="23"/>
      <c r="Q18" s="28"/>
      <c r="R18" s="23"/>
      <c r="S18" s="23"/>
      <c r="T18" s="23"/>
      <c r="U18" s="23"/>
      <c r="V18" s="23"/>
      <c r="W18" s="23"/>
      <c r="X18" s="23"/>
    </row>
    <row r="19" spans="1:24" ht="16.5" thickBot="1" x14ac:dyDescent="0.3">
      <c r="A19" s="45" t="s">
        <v>25</v>
      </c>
      <c r="B19" s="8">
        <f>SUM(C19:N19)</f>
        <v>869.43173253999998</v>
      </c>
      <c r="C19" s="44">
        <v>99.712612999999976</v>
      </c>
      <c r="D19" s="27">
        <v>84.375308000000004</v>
      </c>
      <c r="E19" s="27">
        <v>63.367766999999994</v>
      </c>
      <c r="F19" s="27">
        <v>48.131208000000001</v>
      </c>
      <c r="G19" s="27">
        <v>61.838960920000005</v>
      </c>
      <c r="H19" s="27">
        <v>58.560217479999999</v>
      </c>
      <c r="I19" s="27">
        <v>61.010699240000001</v>
      </c>
      <c r="J19" s="27">
        <v>61.921690160000004</v>
      </c>
      <c r="K19" s="27">
        <v>41.351898739999996</v>
      </c>
      <c r="L19" s="27">
        <v>73.154369999999986</v>
      </c>
      <c r="M19" s="27">
        <v>97.287999999999997</v>
      </c>
      <c r="N19" s="27">
        <v>118.71899999999998</v>
      </c>
      <c r="P19" s="23"/>
      <c r="Q19" s="28"/>
      <c r="R19" s="23"/>
      <c r="S19" s="23"/>
      <c r="T19" s="29"/>
      <c r="U19" s="23"/>
      <c r="V19" s="23"/>
      <c r="W19" s="23"/>
      <c r="X19" s="23"/>
    </row>
    <row r="20" spans="1:24" ht="16.5" thickBot="1" x14ac:dyDescent="0.3">
      <c r="A20" s="30" t="s">
        <v>20</v>
      </c>
      <c r="B20" s="8">
        <f>SUM(C20:N20)</f>
        <v>2538.3176705399992</v>
      </c>
      <c r="C20" s="44">
        <f t="shared" ref="C20:N20" si="5">C17+C18+C19</f>
        <v>425.01544200000001</v>
      </c>
      <c r="D20" s="27">
        <f t="shared" si="5"/>
        <v>355.084901</v>
      </c>
      <c r="E20" s="27">
        <f t="shared" si="5"/>
        <v>227.212526</v>
      </c>
      <c r="F20" s="26">
        <f t="shared" si="5"/>
        <v>190.32896499999998</v>
      </c>
      <c r="G20" s="27">
        <f t="shared" si="5"/>
        <v>111.67796092</v>
      </c>
      <c r="H20" s="26">
        <f t="shared" si="5"/>
        <v>89.714217480000002</v>
      </c>
      <c r="I20" s="27">
        <f t="shared" si="5"/>
        <v>111.95169924000001</v>
      </c>
      <c r="J20" s="27">
        <f t="shared" si="5"/>
        <v>114.98469016000001</v>
      </c>
      <c r="K20" s="27">
        <f t="shared" si="5"/>
        <v>124.11589873999999</v>
      </c>
      <c r="L20" s="27">
        <f t="shared" si="5"/>
        <v>183.59037000000001</v>
      </c>
      <c r="M20" s="27">
        <f t="shared" si="5"/>
        <v>256.54599999999999</v>
      </c>
      <c r="N20" s="27">
        <f t="shared" si="5"/>
        <v>348.09499999999997</v>
      </c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6.5" thickBot="1" x14ac:dyDescent="0.3">
      <c r="A21" s="31" t="s">
        <v>26</v>
      </c>
      <c r="B21" s="20">
        <f t="shared" si="4"/>
        <v>31.27652384589048</v>
      </c>
      <c r="C21" s="33">
        <v>2.0412689999999998</v>
      </c>
      <c r="D21" s="34">
        <v>2.1182979999999998</v>
      </c>
      <c r="E21" s="32">
        <v>2.8193790000000001</v>
      </c>
      <c r="F21" s="33">
        <v>0.76748700000000003</v>
      </c>
      <c r="G21" s="34">
        <v>3.8566993432588901</v>
      </c>
      <c r="H21" s="32">
        <v>3.6646359267772399</v>
      </c>
      <c r="I21" s="32">
        <v>3.7321934208130698</v>
      </c>
      <c r="J21" s="32">
        <v>2.7308188721686699</v>
      </c>
      <c r="K21" s="32">
        <v>2.0070589999999999</v>
      </c>
      <c r="L21" s="32">
        <v>2.4958902425601699</v>
      </c>
      <c r="M21" s="32">
        <v>2.3897067278541302</v>
      </c>
      <c r="N21" s="32">
        <v>2.6530873124583199</v>
      </c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5.75" x14ac:dyDescent="0.2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P22" s="23"/>
      <c r="Q22" s="23"/>
      <c r="R22" s="23"/>
      <c r="S22" s="23"/>
      <c r="T22" s="23"/>
      <c r="U22" s="23"/>
      <c r="V22" s="23"/>
      <c r="W22" s="23"/>
      <c r="X22" s="23"/>
    </row>
    <row r="23" spans="1:24" x14ac:dyDescent="0.25">
      <c r="A23" s="3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24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Kakha Ungiadze</dc:creator>
  <cp:lastModifiedBy>Elene Goksadze</cp:lastModifiedBy>
  <dcterms:created xsi:type="dcterms:W3CDTF">2020-04-07T08:55:43Z</dcterms:created>
  <dcterms:modified xsi:type="dcterms:W3CDTF">2020-05-19T06:04:55Z</dcterms:modified>
</cp:coreProperties>
</file>